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7. September 2023\9. Portfolio Monthly- Website\"/>
    </mc:Choice>
  </mc:AlternateContent>
  <xr:revisionPtr revIDLastSave="0" documentId="8_{B4847E1F-6B12-4D50-9888-44D321C64650}" xr6:coauthVersionLast="47" xr6:coauthVersionMax="47" xr10:uidLastSave="{00000000-0000-0000-0000-000000000000}"/>
  <bookViews>
    <workbookView xWindow="-120" yWindow="-120" windowWidth="20730" windowHeight="11160" xr2:uid="{56FB3096-4494-4FD2-A8BE-9D9BC78B1FB2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6" i="1" l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89" i="1"/>
  <c r="F91" i="1" s="1"/>
  <c r="F79" i="1"/>
  <c r="G83" i="1" l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89" i="1"/>
  <c r="G79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87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108" i="1"/>
  <c r="G112" i="1"/>
  <c r="G116" i="1"/>
  <c r="G105" i="1"/>
  <c r="G109" i="1"/>
  <c r="G113" i="1"/>
  <c r="G106" i="1"/>
  <c r="G110" i="1"/>
  <c r="G114" i="1"/>
  <c r="G107" i="1"/>
  <c r="G111" i="1"/>
  <c r="G115" i="1"/>
</calcChain>
</file>

<file path=xl/sharedStrings.xml><?xml version="1.0" encoding="utf-8"?>
<sst xmlns="http://schemas.openxmlformats.org/spreadsheetml/2006/main" count="297" uniqueCount="252">
  <si>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</si>
  <si>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</si>
  <si>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</si>
  <si>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</si>
  <si>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</si>
  <si>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</si>
  <si>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28-09-2023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</si>
  <si>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</si>
  <si>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</si>
  <si>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</si>
  <si>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</si>
  <si>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</si>
  <si>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</si>
  <si>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</si>
  <si>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INE029A01011</t>
  </si>
  <si>
    <t>Bharat Petroleum Corporation Limited</t>
  </si>
  <si>
    <t>Production of liquid and gaseous fuels, illuminating oils, lubricating</t>
  </si>
  <si>
    <t>IN0020220011</t>
  </si>
  <si>
    <t>7.10 GS 18.04.2029</t>
  </si>
  <si>
    <t>CGS</t>
  </si>
  <si>
    <t>INE686F01025</t>
  </si>
  <si>
    <t>United Breweries Limited</t>
  </si>
  <si>
    <t>Manufacture of beer</t>
  </si>
  <si>
    <t>INE203G01027</t>
  </si>
  <si>
    <t>INDRAPRASTHA GAS</t>
  </si>
  <si>
    <t>Disrtibution and sale of gaseous fuels through mains</t>
  </si>
  <si>
    <t>INE296A01024</t>
  </si>
  <si>
    <t>Bajaj Finance Limited</t>
  </si>
  <si>
    <t>Other credit granting</t>
  </si>
  <si>
    <t>IN000929C041</t>
  </si>
  <si>
    <t>0% Strip GOI  19-09-2029</t>
  </si>
  <si>
    <t>INE280A01028</t>
  </si>
  <si>
    <t>Titan Company Limited</t>
  </si>
  <si>
    <t>Manufacture of jewellery of gold, silver and other precious or base metal</t>
  </si>
  <si>
    <t>INE849A01020</t>
  </si>
  <si>
    <t>TRENT LTD</t>
  </si>
  <si>
    <t>Retail sale of readymade garments, hosiery goods, other articles</t>
  </si>
  <si>
    <t>INE089A01023</t>
  </si>
  <si>
    <t>Dr. Reddy's Laboratories Limited</t>
  </si>
  <si>
    <t>Manufacture of allopathic pharmaceutical preparations</t>
  </si>
  <si>
    <t>INE213A01029</t>
  </si>
  <si>
    <t>OIL AND NATURAL GAS CORPORATION LTD</t>
  </si>
  <si>
    <t>On shore extraction of crude petroleum</t>
  </si>
  <si>
    <t>INE176B01034</t>
  </si>
  <si>
    <t>Havells India Limited.</t>
  </si>
  <si>
    <t>Industrial &amp; Domestic Circuit Protection Devices, Cables &amp; Wires, Motors, Fans, Modular Switches, Home Appliances,etc</t>
  </si>
  <si>
    <t>INE854D01024</t>
  </si>
  <si>
    <t>United Spirits Limited</t>
  </si>
  <si>
    <t>Manufacture of distilled, potable, alcoholic beverages</t>
  </si>
  <si>
    <t>INE158A01026</t>
  </si>
  <si>
    <t>HERO MOTOCORP LIMITED</t>
  </si>
  <si>
    <t>Manufacture of motorcycles, scooters, mopeds etc. and their</t>
  </si>
  <si>
    <t>INE129A01019</t>
  </si>
  <si>
    <t>GAIL (INDIA) LIMITED .</t>
  </si>
  <si>
    <t>INE066A01021</t>
  </si>
  <si>
    <t>EICHER MOTORS LTD</t>
  </si>
  <si>
    <t>INE397D01024</t>
  </si>
  <si>
    <t>BHARTI AIRTEL LTD</t>
  </si>
  <si>
    <t>Activities of maintaining and operating pageing</t>
  </si>
  <si>
    <t>INE848E01016</t>
  </si>
  <si>
    <t>NHPC LIMITED</t>
  </si>
  <si>
    <t>Electric power generation by hydroelectric power plants</t>
  </si>
  <si>
    <t>INE079A01024</t>
  </si>
  <si>
    <t>AMBUJA CEMENTS LTD</t>
  </si>
  <si>
    <t>Manufacture of clinkers and cement</t>
  </si>
  <si>
    <t>IN000330C059</t>
  </si>
  <si>
    <t>0% Strip GOI 12-03-2030</t>
  </si>
  <si>
    <t>INE481G01011</t>
  </si>
  <si>
    <t>UltraTech Cement Limited</t>
  </si>
  <si>
    <t>INE726G01019</t>
  </si>
  <si>
    <t>ICICI PRUDENTIAL LIFE INSURANCE COMPANY LIMITED</t>
  </si>
  <si>
    <t>Life insurance</t>
  </si>
  <si>
    <t>INE467B01029</t>
  </si>
  <si>
    <t>TATA CONSULTANCY SERVICES LIMITED</t>
  </si>
  <si>
    <t>Computer consultancy</t>
  </si>
  <si>
    <t>INE238A01034</t>
  </si>
  <si>
    <t>AXIS BANK</t>
  </si>
  <si>
    <t>Monetary intermediation of commercial banks, saving banks. postal savings</t>
  </si>
  <si>
    <t>INE239A01016</t>
  </si>
  <si>
    <t>NESTLE INDIA LTD</t>
  </si>
  <si>
    <t>Manufacture of milk-powder, ice-cream powder and condensed milk except</t>
  </si>
  <si>
    <t>INE095A01012</t>
  </si>
  <si>
    <t>IndusInd Bank Limited</t>
  </si>
  <si>
    <t>INE003A01024</t>
  </si>
  <si>
    <t>SIEMENS LIMITED</t>
  </si>
  <si>
    <t>Manufacture of other electrical equipment</t>
  </si>
  <si>
    <t>INE059A01026</t>
  </si>
  <si>
    <t>CIPLA LIMITED</t>
  </si>
  <si>
    <t>Manufacture of medicinal substances used in the manufacture of pharmaceuticals:</t>
  </si>
  <si>
    <t>INE733E01010</t>
  </si>
  <si>
    <t>NTPC LIMITED</t>
  </si>
  <si>
    <t>Electric power generation by coal based thermal power plants</t>
  </si>
  <si>
    <t>INE117A01022</t>
  </si>
  <si>
    <t>ABB India Limited</t>
  </si>
  <si>
    <t>Manufacture of electricity distribution and control apparatus</t>
  </si>
  <si>
    <t>INE669C01036</t>
  </si>
  <si>
    <t>TECH MAHINDRA LIMITED</t>
  </si>
  <si>
    <t>IN000929C058</t>
  </si>
  <si>
    <t>Gsec Strip 12-09-2029</t>
  </si>
  <si>
    <t>INE860A01027</t>
  </si>
  <si>
    <t>HCL Technologies Limited</t>
  </si>
  <si>
    <t>Writing , modifying, testing of computer program</t>
  </si>
  <si>
    <t>INE121A01024</t>
  </si>
  <si>
    <t>CHOLAMANDALAM INVESTMENT AND FINANCE COMPANY</t>
  </si>
  <si>
    <t>INE009A01021</t>
  </si>
  <si>
    <t>INFOSYS LTD EQ</t>
  </si>
  <si>
    <t>INE040A01034</t>
  </si>
  <si>
    <t>HDFC BANK LTD</t>
  </si>
  <si>
    <t>IN9397D01014</t>
  </si>
  <si>
    <t>Bharti Airtel partly Paid(14:1)</t>
  </si>
  <si>
    <t>INE038A01020</t>
  </si>
  <si>
    <t>HINDALCO INDUSTRIES LTD.</t>
  </si>
  <si>
    <t>Manufacture of Aluminium from alumina and by other methods and products</t>
  </si>
  <si>
    <t>INE298A01020</t>
  </si>
  <si>
    <t>CUMMINS INDIA LIMITED</t>
  </si>
  <si>
    <t>Manufacture of engines and turbines, except aircraft, vehicle</t>
  </si>
  <si>
    <t>INE795G01014</t>
  </si>
  <si>
    <t>HDFC LIFE INSURANCE COMPANY LTD</t>
  </si>
  <si>
    <t>INE797F01020</t>
  </si>
  <si>
    <t>Jubilant Foodworks Limited.</t>
  </si>
  <si>
    <t>Restaurants without bars</t>
  </si>
  <si>
    <t>INE123W01016</t>
  </si>
  <si>
    <t>SBI LIFE INSURANCE COMPANY LIMITED</t>
  </si>
  <si>
    <t>INE918I01026</t>
  </si>
  <si>
    <t>BAJAJ FINSERV LTD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</si>
  <si>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</si>
  <si>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</si>
  <si>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</si>
  <si>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</si>
  <si>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</si>
  <si>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</si>
  <si>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INE155A01022</t>
  </si>
  <si>
    <t>TATA MOTORS LTD</t>
  </si>
  <si>
    <t>Manufacture of commercial vehicles such as vans, lorries, over-the-road</t>
  </si>
  <si>
    <t>INE263A01024</t>
  </si>
  <si>
    <t>BHARAT ELECTRONICS LIMITED</t>
  </si>
  <si>
    <t>Manufacture of radar equipment, GPS devices, search, detection, navig</t>
  </si>
  <si>
    <t>INE192A01025</t>
  </si>
  <si>
    <t>Tata Consumer Products Limited</t>
  </si>
  <si>
    <t>Processing and blending of tea including manufacture of instant tea</t>
  </si>
  <si>
    <t>INE016A01026</t>
  </si>
  <si>
    <t>Dabur India Limited</t>
  </si>
  <si>
    <t>Manufacture of hair oil, shampoo, hair dye etc.</t>
  </si>
  <si>
    <t>INE081A01020</t>
  </si>
  <si>
    <t>TATA STEEL LIMITED.</t>
  </si>
  <si>
    <t>Manufacture of other iron and steel casting and products thereof</t>
  </si>
  <si>
    <t>INE494B01023</t>
  </si>
  <si>
    <t>TVS Motor Company Ltd</t>
  </si>
  <si>
    <t>INE062A01020</t>
  </si>
  <si>
    <t>STATE BANK OF INDIA</t>
  </si>
  <si>
    <t>INE154A01025</t>
  </si>
  <si>
    <t>ITC LTD</t>
  </si>
  <si>
    <t>Manufacture of cigarettes, cigarette tobacco</t>
  </si>
  <si>
    <t>IN0020230085</t>
  </si>
  <si>
    <t>7.18 GS 14.08.2033</t>
  </si>
  <si>
    <t>INE271C01023</t>
  </si>
  <si>
    <t>DLF Ltd</t>
  </si>
  <si>
    <t>Real estate activities with own or leased property</t>
  </si>
  <si>
    <t>INE044A01036</t>
  </si>
  <si>
    <t>SUN PHARMACEUTICALS INDUSTRIES LTD</t>
  </si>
  <si>
    <t>INE752E01010</t>
  </si>
  <si>
    <t>POWER GRID CORPORATION OF INDIA LIMITED</t>
  </si>
  <si>
    <t>INE073K01018</t>
  </si>
  <si>
    <t>Sona BLW Precision Forgings Limited</t>
  </si>
  <si>
    <t>Manufacture of bearings, gears, gearing and driving elements</t>
  </si>
  <si>
    <t>INE101A01026</t>
  </si>
  <si>
    <t>MAHINDRA AND MAHINDRA LTD</t>
  </si>
  <si>
    <t>Manufacture of tractors used in agriculture and forestry</t>
  </si>
  <si>
    <t>INE090A01021</t>
  </si>
  <si>
    <t>ICICI BANK LTD</t>
  </si>
  <si>
    <t>INE214T01019</t>
  </si>
  <si>
    <t>Larsen &amp; Toubro Infotech Limited</t>
  </si>
  <si>
    <t>Other information technology and computer service activities</t>
  </si>
  <si>
    <t>INE758E01017</t>
  </si>
  <si>
    <t>Jio Financial Services</t>
  </si>
  <si>
    <t>Manufacture of other petroleum n.e.c.</t>
  </si>
  <si>
    <t>INE151A01013</t>
  </si>
  <si>
    <t>Tata Communications Limited</t>
  </si>
  <si>
    <t>Other telecommunications activities</t>
  </si>
  <si>
    <t>INE513A01022</t>
  </si>
  <si>
    <t>Schaeffler India Limited</t>
  </si>
  <si>
    <t>INE006I01046</t>
  </si>
  <si>
    <t>ASTRAL LIMITED</t>
  </si>
  <si>
    <t>Manufacture of other plastics products n.e.c.</t>
  </si>
  <si>
    <t>INE028A01039</t>
  </si>
  <si>
    <t>Bank Of Baroda</t>
  </si>
  <si>
    <t>INE021A01026</t>
  </si>
  <si>
    <t>ASIAN PAINTS LTD.</t>
  </si>
  <si>
    <t>Manufacture of paints and varnishes, enamels or lacquers</t>
  </si>
  <si>
    <t>INE030A01027</t>
  </si>
  <si>
    <t>HINDUSTAN UNILEVER LIMITED</t>
  </si>
  <si>
    <t>Manufacture of soap all forms</t>
  </si>
  <si>
    <t>INE152A01029</t>
  </si>
  <si>
    <t>Thermax Ltd.</t>
  </si>
  <si>
    <t>INE237A01028</t>
  </si>
  <si>
    <t>KOTAK MAHINDRA BANK LIMITED</t>
  </si>
  <si>
    <t>INE585B01010</t>
  </si>
  <si>
    <t>MARUTI SUZUKI INDIA LTD.</t>
  </si>
  <si>
    <t>Manufacture of passenger cars</t>
  </si>
  <si>
    <t>INE200M01021</t>
  </si>
  <si>
    <t>VARUN INDUSTRIES LIMITED</t>
  </si>
  <si>
    <t>Manufacture of aerated drinks</t>
  </si>
  <si>
    <t>02A</t>
  </si>
  <si>
    <t>INE002A01018</t>
  </si>
  <si>
    <t>RELIANCE INDUSTRIES LIMITED</t>
  </si>
  <si>
    <t xml:space="preserve">Subtotal A </t>
  </si>
  <si>
    <t>Money Market Instruments:-</t>
  </si>
  <si>
    <t>NCA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</si>
  <si>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</si>
  <si>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</si>
  <si>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</si>
  <si>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</si>
  <si>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</si>
  <si>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</si>
  <si>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</si>
  <si>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</si>
  <si>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</si>
  <si>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</si>
  <si>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Infrastructure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</si>
  <si>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</si>
  <si>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</si>
  <si>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</si>
  <si>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</si>
  <si>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</si>
  <si>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</si>
  <si>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</si>
  <si>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CSG</t>
  </si>
  <si>
    <t>Total NPA provided for</t>
  </si>
  <si>
    <t>SDL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</si>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</sst>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4" xfId="0" applyBorder="1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1" fillId="0" borderId="4" xfId="1" applyFont="1" applyBorder="1"/>
    <xf numFmtId="0" fontId="7" fillId="3" borderId="6" xfId="0" applyFont="1" applyFill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4" fillId="0" borderId="4" xfId="1" applyFont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0" fontId="7" fillId="3" borderId="7" xfId="0" applyFont="1" applyFill="1" applyBorder="1"/>
    <xf numFmtId="164" fontId="0" fillId="0" borderId="4" xfId="0" applyNumberForma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BD3A24FB-DEB3-4714-B7B0-26B429C12D87}"/>
    <cellStyle name="Normal" xfId="0" builtinId="0"/>
    <cellStyle name="Normal 2" xfId="1" xr:uid="{5683AE9F-CF49-42CF-BE53-4E474ACE5A02}"/>
    <cellStyle name="Percent 2" xfId="3" xr:uid="{70D78B3A-D5E1-4135-B1DB-09125641ACC2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36549D-2117-441C-B86D-5841CED57D09}" name="Table1345676817" displayName="Table1345676817" ref="B6:H78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68FBD3CD-17FB-4B2D-8A45-E697451A8EEA}" name="ISIN No." dataDxfId="6"/>
    <tableColumn id="2" xr3:uid="{E8BA402D-4A12-4327-9629-380C2A87267E}" name="Name of the Instrument" dataDxfId="5"/>
    <tableColumn id="3" xr3:uid="{FD3FF5A9-B636-4636-9020-7F6F6E517134}" name="Industry " dataDxfId="4"/>
    <tableColumn id="4" xr3:uid="{E2AF764B-FDCF-4E88-A5AE-7D063823658C}" name="Quantity" dataDxfId="3"/>
    <tableColumn id="5" xr3:uid="{B3BAA67B-6C44-4E78-8CA4-A75C4C1423A3}" name="Market Value" dataDxfId="2"/>
    <tableColumn id="6" xr3:uid="{BB1AB57E-CDE6-4FA4-A8A2-B131A6E585FE}" name="% of Portfolio" dataDxfId="1" dataCellStyle="Percent">
      <calculatedColumnFormula>+F7/$F$91</calculatedColumnFormula>
    </tableColumn>
    <tableColumn id="7" xr3:uid="{ABF9DEAB-16AE-48FC-894B-8585087C9EEB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B311-F3E4-4127-8936-B406C37887A3}">
  <sheetPr>
    <tabColor rgb="FF7030A0"/>
  </sheetPr>
  <dimension ref="A2:O127"/>
  <sheetViews>
    <sheetView showGridLines="0" tabSelected="1" zoomScaleNormal="100" zoomScaleSheetLayoutView="89" workbookViewId="0">
      <selection activeCell="C9" sqref="C9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1" t="s">
        <v>16</v>
      </c>
      <c r="E7" s="12">
        <v>7</v>
      </c>
      <c r="F7" s="12">
        <v>2407.65</v>
      </c>
      <c r="G7" s="13">
        <f t="shared" ref="G7:G70" si="0">+F7/$F$91</f>
        <v>3.8553426996135192E-4</v>
      </c>
      <c r="H7" s="14"/>
    </row>
    <row r="8" spans="1:8" x14ac:dyDescent="0.25">
      <c r="A8" s="9"/>
      <c r="B8" s="10" t="s">
        <v>17</v>
      </c>
      <c r="C8" s="11" t="s">
        <v>18</v>
      </c>
      <c r="D8" s="15" t="s">
        <v>19</v>
      </c>
      <c r="E8" s="12">
        <v>20000</v>
      </c>
      <c r="F8" s="12">
        <v>1984400</v>
      </c>
      <c r="G8" s="13">
        <f t="shared" si="0"/>
        <v>0.3177597264184191</v>
      </c>
      <c r="H8" s="14"/>
    </row>
    <row r="9" spans="1:8" x14ac:dyDescent="0.25">
      <c r="A9" s="9"/>
      <c r="B9" s="10" t="s">
        <v>20</v>
      </c>
      <c r="C9" s="11" t="s">
        <v>21</v>
      </c>
      <c r="D9" s="11" t="s">
        <v>22</v>
      </c>
      <c r="E9" s="12">
        <v>1</v>
      </c>
      <c r="F9" s="12">
        <v>1540.2</v>
      </c>
      <c r="G9" s="13">
        <f t="shared" si="0"/>
        <v>2.4663048308287092E-4</v>
      </c>
      <c r="H9" s="14"/>
    </row>
    <row r="10" spans="1:8" x14ac:dyDescent="0.25">
      <c r="A10" s="9"/>
      <c r="B10" s="10" t="s">
        <v>23</v>
      </c>
      <c r="C10" s="11" t="s">
        <v>24</v>
      </c>
      <c r="D10" s="11" t="s">
        <v>25</v>
      </c>
      <c r="E10" s="12">
        <v>13</v>
      </c>
      <c r="F10" s="12">
        <v>5847.4</v>
      </c>
      <c r="G10" s="13">
        <f t="shared" si="0"/>
        <v>9.3633754498037884E-4</v>
      </c>
      <c r="H10" s="14"/>
    </row>
    <row r="11" spans="1:8" x14ac:dyDescent="0.25">
      <c r="A11" s="9"/>
      <c r="B11" s="10" t="s">
        <v>26</v>
      </c>
      <c r="C11" s="11" t="s">
        <v>27</v>
      </c>
      <c r="D11" s="11" t="s">
        <v>28</v>
      </c>
      <c r="E11" s="12">
        <v>2</v>
      </c>
      <c r="F11" s="12">
        <v>15478</v>
      </c>
      <c r="G11" s="13">
        <f t="shared" si="0"/>
        <v>2.4784746248257866E-3</v>
      </c>
      <c r="H11" s="14"/>
    </row>
    <row r="12" spans="1:8" x14ac:dyDescent="0.25">
      <c r="A12" s="9"/>
      <c r="B12" s="10" t="s">
        <v>29</v>
      </c>
      <c r="C12" s="11" t="s">
        <v>30</v>
      </c>
      <c r="D12" s="15" t="s">
        <v>19</v>
      </c>
      <c r="E12" s="12">
        <v>1000</v>
      </c>
      <c r="F12" s="12">
        <v>65259.5</v>
      </c>
      <c r="G12" s="13">
        <f t="shared" si="0"/>
        <v>1.0449929886213878E-2</v>
      </c>
      <c r="H12" s="14"/>
    </row>
    <row r="13" spans="1:8" x14ac:dyDescent="0.25">
      <c r="A13" s="9"/>
      <c r="B13" s="10" t="s">
        <v>31</v>
      </c>
      <c r="C13" s="11" t="s">
        <v>32</v>
      </c>
      <c r="D13" s="11" t="s">
        <v>33</v>
      </c>
      <c r="E13" s="12">
        <v>3</v>
      </c>
      <c r="F13" s="12">
        <v>9471.75</v>
      </c>
      <c r="G13" s="13">
        <f t="shared" si="0"/>
        <v>1.5167006091028326E-3</v>
      </c>
      <c r="H13" s="14"/>
    </row>
    <row r="14" spans="1:8" x14ac:dyDescent="0.25">
      <c r="A14" s="9"/>
      <c r="B14" s="10" t="s">
        <v>34</v>
      </c>
      <c r="C14" s="11" t="s">
        <v>35</v>
      </c>
      <c r="D14" s="11" t="s">
        <v>36</v>
      </c>
      <c r="E14" s="12">
        <v>3</v>
      </c>
      <c r="F14" s="12">
        <v>6193.65</v>
      </c>
      <c r="G14" s="13">
        <f t="shared" si="0"/>
        <v>9.9178216565785188E-4</v>
      </c>
      <c r="H14" s="14"/>
    </row>
    <row r="15" spans="1:8" x14ac:dyDescent="0.25">
      <c r="A15" s="9"/>
      <c r="B15" s="10" t="s">
        <v>37</v>
      </c>
      <c r="C15" s="11" t="s">
        <v>38</v>
      </c>
      <c r="D15" s="11" t="s">
        <v>39</v>
      </c>
      <c r="E15" s="12">
        <v>1</v>
      </c>
      <c r="F15" s="12">
        <v>5429.1</v>
      </c>
      <c r="G15" s="13">
        <f t="shared" si="0"/>
        <v>8.6935563933593992E-4</v>
      </c>
      <c r="H15" s="14"/>
    </row>
    <row r="16" spans="1:8" x14ac:dyDescent="0.25">
      <c r="A16" s="9"/>
      <c r="B16" s="10" t="s">
        <v>40</v>
      </c>
      <c r="C16" s="11" t="s">
        <v>41</v>
      </c>
      <c r="D16" s="11" t="s">
        <v>42</v>
      </c>
      <c r="E16" s="12">
        <v>26</v>
      </c>
      <c r="F16" s="12">
        <v>4873.7</v>
      </c>
      <c r="G16" s="13">
        <f t="shared" si="0"/>
        <v>7.8042006583624725E-4</v>
      </c>
      <c r="H16" s="14"/>
    </row>
    <row r="17" spans="1:8" x14ac:dyDescent="0.25">
      <c r="A17" s="9"/>
      <c r="B17" s="10" t="s">
        <v>43</v>
      </c>
      <c r="C17" s="11" t="s">
        <v>44</v>
      </c>
      <c r="D17" s="15" t="s">
        <v>45</v>
      </c>
      <c r="E17" s="12">
        <v>4</v>
      </c>
      <c r="F17" s="12">
        <v>5500.6</v>
      </c>
      <c r="G17" s="13">
        <f t="shared" si="0"/>
        <v>8.8080485342529539E-4</v>
      </c>
      <c r="H17" s="14"/>
    </row>
    <row r="18" spans="1:8" x14ac:dyDescent="0.25">
      <c r="A18" s="9"/>
      <c r="B18" s="10" t="s">
        <v>46</v>
      </c>
      <c r="C18" s="11" t="s">
        <v>47</v>
      </c>
      <c r="D18" s="11" t="s">
        <v>48</v>
      </c>
      <c r="E18" s="12">
        <v>7</v>
      </c>
      <c r="F18" s="12">
        <v>7014.35</v>
      </c>
      <c r="G18" s="13">
        <f t="shared" si="0"/>
        <v>1.1231999279394467E-3</v>
      </c>
      <c r="H18" s="14"/>
    </row>
    <row r="19" spans="1:8" x14ac:dyDescent="0.25">
      <c r="A19" s="9"/>
      <c r="B19" s="10" t="s">
        <v>49</v>
      </c>
      <c r="C19" s="11" t="s">
        <v>50</v>
      </c>
      <c r="D19" s="11" t="s">
        <v>51</v>
      </c>
      <c r="E19" s="12">
        <v>3</v>
      </c>
      <c r="F19" s="12">
        <v>8910</v>
      </c>
      <c r="G19" s="13">
        <f t="shared" si="0"/>
        <v>1.4267482172889106E-3</v>
      </c>
      <c r="H19" s="14"/>
    </row>
    <row r="20" spans="1:8" x14ac:dyDescent="0.25">
      <c r="A20" s="9"/>
      <c r="B20" s="10" t="s">
        <v>52</v>
      </c>
      <c r="C20" s="11" t="s">
        <v>53</v>
      </c>
      <c r="D20" s="11" t="s">
        <v>25</v>
      </c>
      <c r="E20" s="12">
        <v>70</v>
      </c>
      <c r="F20" s="12">
        <v>8501.5</v>
      </c>
      <c r="G20" s="13">
        <f t="shared" si="0"/>
        <v>1.3613355745546211E-3</v>
      </c>
      <c r="H20" s="14"/>
    </row>
    <row r="21" spans="1:8" x14ac:dyDescent="0.25">
      <c r="A21" s="9"/>
      <c r="B21" s="10" t="s">
        <v>54</v>
      </c>
      <c r="C21" s="11" t="s">
        <v>55</v>
      </c>
      <c r="D21" s="11" t="s">
        <v>51</v>
      </c>
      <c r="E21" s="12">
        <v>1</v>
      </c>
      <c r="F21" s="12">
        <v>3440.25</v>
      </c>
      <c r="G21" s="13">
        <f t="shared" si="0"/>
        <v>5.5088333945321831E-4</v>
      </c>
      <c r="H21" s="14"/>
    </row>
    <row r="22" spans="1:8" x14ac:dyDescent="0.25">
      <c r="A22" s="9"/>
      <c r="B22" s="10" t="s">
        <v>56</v>
      </c>
      <c r="C22" s="11" t="s">
        <v>57</v>
      </c>
      <c r="D22" s="11" t="s">
        <v>58</v>
      </c>
      <c r="E22" s="12">
        <v>24</v>
      </c>
      <c r="F22" s="12">
        <v>22215.599999999999</v>
      </c>
      <c r="G22" s="13">
        <f t="shared" si="0"/>
        <v>3.55735888844035E-3</v>
      </c>
      <c r="H22" s="14"/>
    </row>
    <row r="23" spans="1:8" x14ac:dyDescent="0.25">
      <c r="A23" s="9"/>
      <c r="B23" s="10" t="s">
        <v>59</v>
      </c>
      <c r="C23" s="11" t="s">
        <v>60</v>
      </c>
      <c r="D23" s="11" t="s">
        <v>61</v>
      </c>
      <c r="E23" s="12">
        <v>88</v>
      </c>
      <c r="F23" s="12">
        <v>4567.2</v>
      </c>
      <c r="G23" s="13">
        <f t="shared" si="0"/>
        <v>7.3134056767698227E-4</v>
      </c>
      <c r="H23" s="14"/>
    </row>
    <row r="24" spans="1:8" x14ac:dyDescent="0.25">
      <c r="A24" s="9"/>
      <c r="B24" s="10" t="s">
        <v>62</v>
      </c>
      <c r="C24" s="11" t="s">
        <v>63</v>
      </c>
      <c r="D24" s="11" t="s">
        <v>64</v>
      </c>
      <c r="E24" s="12">
        <v>19</v>
      </c>
      <c r="F24" s="12">
        <v>7978.1</v>
      </c>
      <c r="G24" s="13">
        <f t="shared" si="0"/>
        <v>1.2775241248431715E-3</v>
      </c>
      <c r="H24" s="14"/>
    </row>
    <row r="25" spans="1:8" x14ac:dyDescent="0.25">
      <c r="A25" s="9"/>
      <c r="B25" s="10" t="s">
        <v>65</v>
      </c>
      <c r="C25" s="11" t="s">
        <v>66</v>
      </c>
      <c r="D25" s="15" t="s">
        <v>19</v>
      </c>
      <c r="E25" s="12">
        <v>10000</v>
      </c>
      <c r="F25" s="12">
        <v>630666</v>
      </c>
      <c r="G25" s="13">
        <f t="shared" si="0"/>
        <v>0.1009878329073769</v>
      </c>
      <c r="H25" s="14"/>
    </row>
    <row r="26" spans="1:8" x14ac:dyDescent="0.25">
      <c r="A26" s="9"/>
      <c r="B26" s="10" t="s">
        <v>67</v>
      </c>
      <c r="C26" s="11" t="s">
        <v>68</v>
      </c>
      <c r="D26" s="11" t="s">
        <v>64</v>
      </c>
      <c r="E26" s="12">
        <v>2</v>
      </c>
      <c r="F26" s="12">
        <v>16308.7</v>
      </c>
      <c r="G26" s="13">
        <f t="shared" si="0"/>
        <v>2.6114936757912072E-3</v>
      </c>
      <c r="H26" s="14"/>
    </row>
    <row r="27" spans="1:8" x14ac:dyDescent="0.25">
      <c r="A27" s="9"/>
      <c r="B27" s="10" t="s">
        <v>69</v>
      </c>
      <c r="C27" s="11" t="s">
        <v>70</v>
      </c>
      <c r="D27" s="11" t="s">
        <v>71</v>
      </c>
      <c r="E27" s="12">
        <v>11</v>
      </c>
      <c r="F27" s="12">
        <v>6227.1</v>
      </c>
      <c r="G27" s="13">
        <f t="shared" si="0"/>
        <v>9.9713847630524986E-4</v>
      </c>
      <c r="H27" s="14"/>
    </row>
    <row r="28" spans="1:8" x14ac:dyDescent="0.25">
      <c r="A28" s="9"/>
      <c r="B28" s="10" t="s">
        <v>72</v>
      </c>
      <c r="C28" s="11" t="s">
        <v>73</v>
      </c>
      <c r="D28" s="11" t="s">
        <v>74</v>
      </c>
      <c r="E28" s="12">
        <v>7</v>
      </c>
      <c r="F28" s="12">
        <v>24757.25</v>
      </c>
      <c r="G28" s="13">
        <f t="shared" si="0"/>
        <v>3.9643504267649699E-3</v>
      </c>
      <c r="H28" s="14"/>
    </row>
    <row r="29" spans="1:8" x14ac:dyDescent="0.25">
      <c r="A29" s="9"/>
      <c r="B29" s="10" t="s">
        <v>75</v>
      </c>
      <c r="C29" s="11" t="s">
        <v>76</v>
      </c>
      <c r="D29" s="11" t="s">
        <v>77</v>
      </c>
      <c r="E29" s="12">
        <v>23</v>
      </c>
      <c r="F29" s="12">
        <v>23710.7</v>
      </c>
      <c r="G29" s="13">
        <f t="shared" si="0"/>
        <v>3.7967675595591663E-3</v>
      </c>
      <c r="H29" s="14"/>
    </row>
    <row r="30" spans="1:8" x14ac:dyDescent="0.25">
      <c r="A30" s="9"/>
      <c r="B30" s="10" t="s">
        <v>78</v>
      </c>
      <c r="C30" s="11" t="s">
        <v>79</v>
      </c>
      <c r="D30" s="11" t="s">
        <v>80</v>
      </c>
      <c r="E30" s="12">
        <v>1</v>
      </c>
      <c r="F30" s="12">
        <v>22538.45</v>
      </c>
      <c r="G30" s="13">
        <f t="shared" si="0"/>
        <v>3.6090564935976708E-3</v>
      </c>
      <c r="H30" s="14"/>
    </row>
    <row r="31" spans="1:8" x14ac:dyDescent="0.25">
      <c r="A31" s="9"/>
      <c r="B31" s="10" t="s">
        <v>81</v>
      </c>
      <c r="C31" s="11" t="s">
        <v>82</v>
      </c>
      <c r="D31" s="11" t="s">
        <v>77</v>
      </c>
      <c r="E31" s="12">
        <v>6</v>
      </c>
      <c r="F31" s="12">
        <v>8478</v>
      </c>
      <c r="G31" s="13">
        <f t="shared" si="0"/>
        <v>1.35757254614763E-3</v>
      </c>
      <c r="H31" s="14"/>
    </row>
    <row r="32" spans="1:8" x14ac:dyDescent="0.25">
      <c r="A32" s="9"/>
      <c r="B32" s="10" t="s">
        <v>83</v>
      </c>
      <c r="C32" s="11" t="s">
        <v>84</v>
      </c>
      <c r="D32" s="11" t="s">
        <v>85</v>
      </c>
      <c r="E32" s="12">
        <v>1</v>
      </c>
      <c r="F32" s="12">
        <v>3626.55</v>
      </c>
      <c r="G32" s="13">
        <f t="shared" si="0"/>
        <v>5.8071534763289555E-4</v>
      </c>
      <c r="H32" s="14"/>
    </row>
    <row r="33" spans="1:8" x14ac:dyDescent="0.25">
      <c r="A33" s="9"/>
      <c r="B33" s="10" t="s">
        <v>86</v>
      </c>
      <c r="C33" s="11" t="s">
        <v>87</v>
      </c>
      <c r="D33" s="11" t="s">
        <v>88</v>
      </c>
      <c r="E33" s="12">
        <v>10</v>
      </c>
      <c r="F33" s="12">
        <v>11640.5</v>
      </c>
      <c r="G33" s="13">
        <f t="shared" si="0"/>
        <v>1.863980092407583E-3</v>
      </c>
      <c r="H33" s="14"/>
    </row>
    <row r="34" spans="1:8" x14ac:dyDescent="0.25">
      <c r="A34" s="9"/>
      <c r="B34" s="10" t="s">
        <v>89</v>
      </c>
      <c r="C34" s="11" t="s">
        <v>90</v>
      </c>
      <c r="D34" s="11" t="s">
        <v>91</v>
      </c>
      <c r="E34" s="12">
        <v>53</v>
      </c>
      <c r="F34" s="12">
        <v>12563.65</v>
      </c>
      <c r="G34" s="13">
        <f t="shared" si="0"/>
        <v>2.0118030572549741E-3</v>
      </c>
      <c r="H34" s="14"/>
    </row>
    <row r="35" spans="1:8" x14ac:dyDescent="0.25">
      <c r="A35" s="9"/>
      <c r="B35" s="10" t="s">
        <v>92</v>
      </c>
      <c r="C35" s="11" t="s">
        <v>93</v>
      </c>
      <c r="D35" s="11" t="s">
        <v>94</v>
      </c>
      <c r="E35" s="12">
        <v>1</v>
      </c>
      <c r="F35" s="12">
        <v>4101.7</v>
      </c>
      <c r="G35" s="13">
        <f t="shared" si="0"/>
        <v>6.568005794448849E-4</v>
      </c>
      <c r="H35" s="14"/>
    </row>
    <row r="36" spans="1:8" x14ac:dyDescent="0.25">
      <c r="A36" s="9"/>
      <c r="B36" s="10" t="s">
        <v>95</v>
      </c>
      <c r="C36" s="11" t="s">
        <v>96</v>
      </c>
      <c r="D36" s="11" t="s">
        <v>74</v>
      </c>
      <c r="E36" s="12">
        <v>8</v>
      </c>
      <c r="F36" s="12">
        <v>9836</v>
      </c>
      <c r="G36" s="13">
        <f t="shared" si="0"/>
        <v>1.5750275494111924E-3</v>
      </c>
      <c r="H36" s="14"/>
    </row>
    <row r="37" spans="1:8" x14ac:dyDescent="0.25">
      <c r="A37" s="9"/>
      <c r="B37" s="10" t="s">
        <v>97</v>
      </c>
      <c r="C37" s="11" t="s">
        <v>98</v>
      </c>
      <c r="D37" s="15" t="s">
        <v>19</v>
      </c>
      <c r="E37" s="12">
        <v>12400</v>
      </c>
      <c r="F37" s="12">
        <v>810362.32</v>
      </c>
      <c r="G37" s="13">
        <f t="shared" si="0"/>
        <v>0.12976240128149333</v>
      </c>
      <c r="H37" s="14"/>
    </row>
    <row r="38" spans="1:8" x14ac:dyDescent="0.25">
      <c r="A38" s="9"/>
      <c r="B38" s="10" t="s">
        <v>99</v>
      </c>
      <c r="C38" s="11" t="s">
        <v>100</v>
      </c>
      <c r="D38" s="11" t="s">
        <v>101</v>
      </c>
      <c r="E38" s="12">
        <v>6</v>
      </c>
      <c r="F38" s="12">
        <v>7451.4</v>
      </c>
      <c r="G38" s="13">
        <f t="shared" si="0"/>
        <v>1.1931842498660592E-3</v>
      </c>
      <c r="H38" s="14"/>
    </row>
    <row r="39" spans="1:8" x14ac:dyDescent="0.25">
      <c r="A39" s="9"/>
      <c r="B39" s="10" t="s">
        <v>102</v>
      </c>
      <c r="C39" s="11" t="s">
        <v>103</v>
      </c>
      <c r="D39" s="11" t="s">
        <v>28</v>
      </c>
      <c r="E39" s="12">
        <v>4</v>
      </c>
      <c r="F39" s="12">
        <v>4879.2</v>
      </c>
      <c r="G39" s="13">
        <f t="shared" si="0"/>
        <v>7.8130077461235155E-4</v>
      </c>
      <c r="H39" s="14"/>
    </row>
    <row r="40" spans="1:8" x14ac:dyDescent="0.25">
      <c r="A40" s="9"/>
      <c r="B40" s="10" t="s">
        <v>104</v>
      </c>
      <c r="C40" s="11" t="s">
        <v>105</v>
      </c>
      <c r="D40" s="11" t="s">
        <v>101</v>
      </c>
      <c r="E40" s="12">
        <v>26</v>
      </c>
      <c r="F40" s="12">
        <v>37425.699999999997</v>
      </c>
      <c r="G40" s="13">
        <f t="shared" si="0"/>
        <v>5.9929349894264393E-3</v>
      </c>
      <c r="H40" s="14"/>
    </row>
    <row r="41" spans="1:8" x14ac:dyDescent="0.25">
      <c r="A41" s="9"/>
      <c r="B41" s="10" t="s">
        <v>106</v>
      </c>
      <c r="C41" s="11" t="s">
        <v>107</v>
      </c>
      <c r="D41" s="11" t="s">
        <v>77</v>
      </c>
      <c r="E41" s="12">
        <v>51.12</v>
      </c>
      <c r="F41" s="12">
        <v>77891.539999999994</v>
      </c>
      <c r="G41" s="13">
        <f t="shared" si="0"/>
        <v>1.2472684156777538E-2</v>
      </c>
      <c r="H41" s="14"/>
    </row>
    <row r="42" spans="1:8" x14ac:dyDescent="0.25">
      <c r="A42" s="9"/>
      <c r="B42" s="10" t="s">
        <v>108</v>
      </c>
      <c r="C42" s="11" t="s">
        <v>109</v>
      </c>
      <c r="D42" s="11" t="s">
        <v>58</v>
      </c>
      <c r="E42" s="12">
        <v>1</v>
      </c>
      <c r="F42" s="12">
        <v>531.65</v>
      </c>
      <c r="G42" s="13">
        <f t="shared" si="0"/>
        <v>8.5132512875605982E-5</v>
      </c>
      <c r="H42" s="14"/>
    </row>
    <row r="43" spans="1:8" x14ac:dyDescent="0.25">
      <c r="A43" s="9"/>
      <c r="B43" s="10" t="s">
        <v>110</v>
      </c>
      <c r="C43" s="11" t="s">
        <v>111</v>
      </c>
      <c r="D43" s="11" t="s">
        <v>112</v>
      </c>
      <c r="E43" s="12">
        <v>12</v>
      </c>
      <c r="F43" s="12">
        <v>5602.2</v>
      </c>
      <c r="G43" s="13">
        <f t="shared" si="0"/>
        <v>8.9707394645296686E-4</v>
      </c>
      <c r="H43" s="14"/>
    </row>
    <row r="44" spans="1:8" ht="13.5" customHeight="1" x14ac:dyDescent="0.25">
      <c r="A44" s="9"/>
      <c r="B44" s="10" t="s">
        <v>113</v>
      </c>
      <c r="C44" s="11" t="s">
        <v>114</v>
      </c>
      <c r="D44" s="11" t="s">
        <v>115</v>
      </c>
      <c r="E44" s="12">
        <v>1</v>
      </c>
      <c r="F44" s="12">
        <v>1668.55</v>
      </c>
      <c r="G44" s="13">
        <f t="shared" si="0"/>
        <v>2.6718302333977683E-4</v>
      </c>
      <c r="H44" s="14"/>
    </row>
    <row r="45" spans="1:8" x14ac:dyDescent="0.25">
      <c r="A45" s="9"/>
      <c r="B45" s="10" t="s">
        <v>116</v>
      </c>
      <c r="C45" s="11" t="s">
        <v>117</v>
      </c>
      <c r="D45" s="11" t="s">
        <v>71</v>
      </c>
      <c r="E45" s="12">
        <v>6</v>
      </c>
      <c r="F45" s="12">
        <v>3808.2</v>
      </c>
      <c r="G45" s="13">
        <f t="shared" si="0"/>
        <v>6.0980275657459356E-4</v>
      </c>
      <c r="H45" s="14"/>
    </row>
    <row r="46" spans="1:8" x14ac:dyDescent="0.25">
      <c r="A46" s="9"/>
      <c r="B46" s="10" t="s">
        <v>118</v>
      </c>
      <c r="C46" s="11" t="s">
        <v>119</v>
      </c>
      <c r="D46" s="11" t="s">
        <v>120</v>
      </c>
      <c r="E46" s="12">
        <v>8</v>
      </c>
      <c r="F46" s="12">
        <v>4325.2</v>
      </c>
      <c r="G46" s="13">
        <f t="shared" si="0"/>
        <v>6.9258938152839456E-4</v>
      </c>
      <c r="H46" s="14"/>
    </row>
    <row r="47" spans="1:8" x14ac:dyDescent="0.25">
      <c r="A47" s="9"/>
      <c r="B47" s="10" t="s">
        <v>121</v>
      </c>
      <c r="C47" s="11" t="s">
        <v>122</v>
      </c>
      <c r="D47" s="11" t="s">
        <v>71</v>
      </c>
      <c r="E47" s="12">
        <v>9</v>
      </c>
      <c r="F47" s="12">
        <v>11604.6</v>
      </c>
      <c r="G47" s="13">
        <f t="shared" si="0"/>
        <v>1.8582314660326479E-3</v>
      </c>
      <c r="H47" s="14"/>
    </row>
    <row r="48" spans="1:8" x14ac:dyDescent="0.25">
      <c r="A48" s="9"/>
      <c r="B48" s="10" t="s">
        <v>123</v>
      </c>
      <c r="C48" s="11" t="s">
        <v>124</v>
      </c>
      <c r="D48" s="11" t="s">
        <v>28</v>
      </c>
      <c r="E48" s="12">
        <v>3</v>
      </c>
      <c r="F48" s="12">
        <v>4619.1000000000004</v>
      </c>
      <c r="G48" s="13">
        <f t="shared" si="0"/>
        <v>7.3965125594603902E-4</v>
      </c>
      <c r="H48" s="14"/>
    </row>
    <row r="49" spans="1:15" x14ac:dyDescent="0.25">
      <c r="A49" s="9"/>
      <c r="B49" s="10" t="s">
        <v>125</v>
      </c>
      <c r="C49" s="11" t="s">
        <v>126</v>
      </c>
      <c r="D49" s="11" t="s">
        <v>127</v>
      </c>
      <c r="E49" s="12">
        <v>2</v>
      </c>
      <c r="F49" s="12">
        <v>9049.1</v>
      </c>
      <c r="G49" s="13">
        <f t="shared" si="0"/>
        <v>1.4490221428809294E-3</v>
      </c>
      <c r="H49" s="14"/>
    </row>
    <row r="50" spans="1:15" x14ac:dyDescent="0.25">
      <c r="A50" s="9"/>
      <c r="B50" s="10" t="s">
        <v>128</v>
      </c>
      <c r="C50" s="11" t="s">
        <v>129</v>
      </c>
      <c r="D50" s="11" t="s">
        <v>130</v>
      </c>
      <c r="E50" s="12">
        <v>7</v>
      </c>
      <c r="F50" s="12">
        <v>7585.55</v>
      </c>
      <c r="G50" s="13">
        <f t="shared" si="0"/>
        <v>1.2146655375595843E-3</v>
      </c>
      <c r="H50" s="14"/>
    </row>
    <row r="51" spans="1:15" x14ac:dyDescent="0.25">
      <c r="A51" s="9"/>
      <c r="B51" s="10" t="s">
        <v>131</v>
      </c>
      <c r="C51" s="11" t="s">
        <v>132</v>
      </c>
      <c r="D51" s="11" t="s">
        <v>133</v>
      </c>
      <c r="E51" s="12">
        <v>16</v>
      </c>
      <c r="F51" s="12">
        <v>9825.6</v>
      </c>
      <c r="G51" s="13">
        <f t="shared" si="0"/>
        <v>1.5733622091800136E-3</v>
      </c>
      <c r="H51" s="14"/>
    </row>
    <row r="52" spans="1:15" x14ac:dyDescent="0.25">
      <c r="A52" s="9"/>
      <c r="B52" s="10" t="s">
        <v>134</v>
      </c>
      <c r="C52" s="11" t="s">
        <v>135</v>
      </c>
      <c r="D52" s="11" t="s">
        <v>136</v>
      </c>
      <c r="E52" s="12">
        <v>84</v>
      </c>
      <c r="F52" s="12">
        <v>11344.2</v>
      </c>
      <c r="G52" s="13">
        <f t="shared" si="0"/>
        <v>1.8165339087058204E-3</v>
      </c>
      <c r="H52" s="14"/>
    </row>
    <row r="53" spans="1:15" x14ac:dyDescent="0.25">
      <c r="A53" s="9"/>
      <c r="B53" s="10" t="s">
        <v>137</v>
      </c>
      <c r="C53" s="11" t="s">
        <v>138</v>
      </c>
      <c r="D53" s="11" t="s">
        <v>139</v>
      </c>
      <c r="E53" s="12">
        <v>9</v>
      </c>
      <c r="F53" s="12">
        <v>7888.5</v>
      </c>
      <c r="G53" s="13">
        <f t="shared" si="0"/>
        <v>1.2631765782360911E-3</v>
      </c>
      <c r="H53" s="14"/>
      <c r="L53" s="11"/>
      <c r="M53" s="11"/>
      <c r="N53" s="11"/>
      <c r="O53" s="11"/>
    </row>
    <row r="54" spans="1:15" x14ac:dyDescent="0.25">
      <c r="A54" s="9"/>
      <c r="B54" s="10" t="s">
        <v>140</v>
      </c>
      <c r="C54" s="11" t="s">
        <v>141</v>
      </c>
      <c r="D54" s="11" t="s">
        <v>142</v>
      </c>
      <c r="E54" s="12">
        <v>7</v>
      </c>
      <c r="F54" s="12">
        <v>3830.75</v>
      </c>
      <c r="G54" s="13">
        <f t="shared" si="0"/>
        <v>6.1341366255662116E-4</v>
      </c>
      <c r="H54" s="14"/>
      <c r="L54" s="11"/>
      <c r="M54" s="11"/>
      <c r="N54" s="11"/>
      <c r="O54" s="11"/>
    </row>
    <row r="55" spans="1:15" x14ac:dyDescent="0.25">
      <c r="A55" s="9"/>
      <c r="B55" s="10" t="s">
        <v>143</v>
      </c>
      <c r="C55" s="11" t="s">
        <v>144</v>
      </c>
      <c r="D55" s="11" t="s">
        <v>145</v>
      </c>
      <c r="E55" s="12">
        <v>65</v>
      </c>
      <c r="F55" s="12">
        <v>8242</v>
      </c>
      <c r="G55" s="13">
        <f t="shared" si="0"/>
        <v>1.3197821332093379E-3</v>
      </c>
      <c r="H55" s="14"/>
      <c r="L55" s="11"/>
      <c r="M55" s="11"/>
      <c r="N55" s="11"/>
      <c r="O55" s="11"/>
    </row>
    <row r="56" spans="1:15" x14ac:dyDescent="0.25">
      <c r="A56" s="9"/>
      <c r="B56" s="10" t="s">
        <v>146</v>
      </c>
      <c r="C56" s="11" t="s">
        <v>147</v>
      </c>
      <c r="D56" s="11" t="s">
        <v>51</v>
      </c>
      <c r="E56" s="12">
        <v>4</v>
      </c>
      <c r="F56" s="12">
        <v>6095.6</v>
      </c>
      <c r="G56" s="13">
        <f t="shared" si="0"/>
        <v>9.7608153011293874E-4</v>
      </c>
      <c r="H56" s="14"/>
      <c r="L56" s="11"/>
      <c r="M56" s="11"/>
      <c r="N56" s="11"/>
      <c r="O56" s="11"/>
    </row>
    <row r="57" spans="1:15" x14ac:dyDescent="0.25">
      <c r="A57" s="9"/>
      <c r="B57" s="10" t="s">
        <v>148</v>
      </c>
      <c r="C57" s="11" t="s">
        <v>149</v>
      </c>
      <c r="D57" s="11" t="s">
        <v>77</v>
      </c>
      <c r="E57" s="12">
        <v>51</v>
      </c>
      <c r="F57" s="12">
        <v>30087.45</v>
      </c>
      <c r="G57" s="13">
        <f t="shared" si="0"/>
        <v>4.8178693210178709E-3</v>
      </c>
      <c r="H57" s="14"/>
      <c r="L57" s="11"/>
      <c r="M57" s="11"/>
      <c r="N57" s="11"/>
      <c r="O57" s="11"/>
    </row>
    <row r="58" spans="1:15" x14ac:dyDescent="0.25">
      <c r="A58" s="9"/>
      <c r="B58" s="10" t="s">
        <v>150</v>
      </c>
      <c r="C58" s="11" t="s">
        <v>151</v>
      </c>
      <c r="D58" s="11" t="s">
        <v>152</v>
      </c>
      <c r="E58" s="12">
        <v>68</v>
      </c>
      <c r="F58" s="12">
        <v>29971</v>
      </c>
      <c r="G58" s="13">
        <f t="shared" si="0"/>
        <v>4.7992223142947184E-3</v>
      </c>
      <c r="H58" s="14"/>
      <c r="L58" s="11"/>
      <c r="M58" s="11"/>
      <c r="N58" s="11"/>
      <c r="O58" s="11"/>
    </row>
    <row r="59" spans="1:15" outlineLevel="1" x14ac:dyDescent="0.25">
      <c r="A59" s="9"/>
      <c r="B59" s="10" t="s">
        <v>153</v>
      </c>
      <c r="C59" s="11" t="s">
        <v>154</v>
      </c>
      <c r="D59" s="15" t="s">
        <v>19</v>
      </c>
      <c r="E59" s="12">
        <v>10000</v>
      </c>
      <c r="F59" s="12">
        <v>995873</v>
      </c>
      <c r="G59" s="13">
        <f t="shared" si="0"/>
        <v>0.15946801654277881</v>
      </c>
      <c r="H59" s="14"/>
      <c r="L59" s="11"/>
      <c r="M59" s="11"/>
      <c r="N59" s="11"/>
      <c r="O59" s="11"/>
    </row>
    <row r="60" spans="1:15" outlineLevel="1" x14ac:dyDescent="0.25">
      <c r="A60" s="9"/>
      <c r="B60" s="10" t="s">
        <v>155</v>
      </c>
      <c r="C60" s="11" t="s">
        <v>156</v>
      </c>
      <c r="D60" s="11" t="s">
        <v>157</v>
      </c>
      <c r="E60" s="12">
        <v>7</v>
      </c>
      <c r="F60" s="12">
        <v>3640.7</v>
      </c>
      <c r="G60" s="13">
        <f t="shared" si="0"/>
        <v>5.8298117112050914E-4</v>
      </c>
      <c r="H60" s="14"/>
      <c r="L60" s="11"/>
      <c r="M60" s="11"/>
      <c r="N60" s="11"/>
      <c r="O60" s="11"/>
    </row>
    <row r="61" spans="1:15" outlineLevel="1" x14ac:dyDescent="0.25">
      <c r="A61" s="9"/>
      <c r="B61" s="10" t="s">
        <v>158</v>
      </c>
      <c r="C61" s="11" t="s">
        <v>159</v>
      </c>
      <c r="D61" s="11" t="s">
        <v>88</v>
      </c>
      <c r="E61" s="12">
        <v>13</v>
      </c>
      <c r="F61" s="12">
        <v>14719.9</v>
      </c>
      <c r="G61" s="13">
        <f t="shared" si="0"/>
        <v>2.3570809297049421E-3</v>
      </c>
      <c r="H61" s="14"/>
    </row>
    <row r="62" spans="1:15" outlineLevel="1" x14ac:dyDescent="0.25">
      <c r="A62" s="9"/>
      <c r="B62" s="10" t="s">
        <v>160</v>
      </c>
      <c r="C62" s="11" t="s">
        <v>161</v>
      </c>
      <c r="D62" s="11" t="s">
        <v>115</v>
      </c>
      <c r="E62" s="12">
        <v>57</v>
      </c>
      <c r="F62" s="12">
        <v>11442.75</v>
      </c>
      <c r="G62" s="13">
        <f t="shared" si="0"/>
        <v>1.832314608684925E-3</v>
      </c>
      <c r="H62" s="14"/>
    </row>
    <row r="63" spans="1:15" outlineLevel="1" x14ac:dyDescent="0.25">
      <c r="A63" s="9"/>
      <c r="B63" s="10" t="s">
        <v>162</v>
      </c>
      <c r="C63" s="11" t="s">
        <v>163</v>
      </c>
      <c r="D63" s="11" t="s">
        <v>164</v>
      </c>
      <c r="E63" s="12">
        <v>8</v>
      </c>
      <c r="F63" s="12">
        <v>4638.8</v>
      </c>
      <c r="G63" s="13">
        <f t="shared" si="0"/>
        <v>7.4280579465317608E-4</v>
      </c>
      <c r="H63" s="14"/>
    </row>
    <row r="64" spans="1:15" outlineLevel="1" x14ac:dyDescent="0.25">
      <c r="A64" s="9"/>
      <c r="B64" s="10" t="s">
        <v>165</v>
      </c>
      <c r="C64" s="11" t="s">
        <v>166</v>
      </c>
      <c r="D64" s="11" t="s">
        <v>167</v>
      </c>
      <c r="E64" s="12">
        <v>9</v>
      </c>
      <c r="F64" s="12">
        <v>14004.45</v>
      </c>
      <c r="G64" s="13">
        <f t="shared" si="0"/>
        <v>2.2425167308206158E-3</v>
      </c>
      <c r="H64" s="14"/>
    </row>
    <row r="65" spans="1:8" outlineLevel="1" x14ac:dyDescent="0.25">
      <c r="A65" s="9"/>
      <c r="B65" s="10" t="s">
        <v>168</v>
      </c>
      <c r="C65" s="11" t="s">
        <v>169</v>
      </c>
      <c r="D65" s="11" t="s">
        <v>77</v>
      </c>
      <c r="E65" s="12">
        <v>64</v>
      </c>
      <c r="F65" s="12">
        <v>60326.400000000001</v>
      </c>
      <c r="G65" s="13">
        <f t="shared" si="0"/>
        <v>9.6599981655957051E-3</v>
      </c>
      <c r="H65" s="14"/>
    </row>
    <row r="66" spans="1:8" outlineLevel="1" x14ac:dyDescent="0.25">
      <c r="A66" s="9"/>
      <c r="B66" s="10" t="s">
        <v>170</v>
      </c>
      <c r="C66" s="11" t="s">
        <v>171</v>
      </c>
      <c r="D66" s="11" t="s">
        <v>172</v>
      </c>
      <c r="E66" s="12">
        <v>1</v>
      </c>
      <c r="F66" s="12">
        <v>5264.9</v>
      </c>
      <c r="G66" s="13">
        <f t="shared" si="0"/>
        <v>8.4306247914751789E-4</v>
      </c>
      <c r="H66" s="14"/>
    </row>
    <row r="67" spans="1:8" outlineLevel="1" x14ac:dyDescent="0.25">
      <c r="A67" s="9"/>
      <c r="B67" s="10" t="s">
        <v>173</v>
      </c>
      <c r="C67" s="11" t="s">
        <v>174</v>
      </c>
      <c r="D67" s="11" t="s">
        <v>175</v>
      </c>
      <c r="E67" s="12">
        <v>26</v>
      </c>
      <c r="F67" s="12">
        <v>5851.3</v>
      </c>
      <c r="G67" s="13">
        <f t="shared" si="0"/>
        <v>9.36962047567071E-4</v>
      </c>
      <c r="H67" s="14"/>
    </row>
    <row r="68" spans="1:8" outlineLevel="1" x14ac:dyDescent="0.25">
      <c r="A68" s="9"/>
      <c r="B68" s="10" t="s">
        <v>176</v>
      </c>
      <c r="C68" s="11" t="s">
        <v>177</v>
      </c>
      <c r="D68" s="11" t="s">
        <v>178</v>
      </c>
      <c r="E68" s="12">
        <v>4</v>
      </c>
      <c r="F68" s="12">
        <v>7560.8</v>
      </c>
      <c r="G68" s="13">
        <f t="shared" si="0"/>
        <v>1.210702348067115E-3</v>
      </c>
      <c r="H68" s="14"/>
    </row>
    <row r="69" spans="1:8" outlineLevel="1" x14ac:dyDescent="0.25">
      <c r="A69" s="9"/>
      <c r="B69" s="10" t="s">
        <v>179</v>
      </c>
      <c r="C69" s="11" t="s">
        <v>180</v>
      </c>
      <c r="D69" s="11" t="s">
        <v>164</v>
      </c>
      <c r="E69" s="12">
        <v>2</v>
      </c>
      <c r="F69" s="12">
        <v>6539.9</v>
      </c>
      <c r="G69" s="13">
        <f t="shared" si="0"/>
        <v>1.047226786335325E-3</v>
      </c>
      <c r="H69" s="14"/>
    </row>
    <row r="70" spans="1:8" outlineLevel="1" x14ac:dyDescent="0.25">
      <c r="A70" s="9"/>
      <c r="B70" s="10" t="s">
        <v>181</v>
      </c>
      <c r="C70" s="11" t="s">
        <v>182</v>
      </c>
      <c r="D70" s="11" t="s">
        <v>183</v>
      </c>
      <c r="E70" s="12">
        <v>2</v>
      </c>
      <c r="F70" s="12">
        <v>3797</v>
      </c>
      <c r="G70" s="13">
        <f t="shared" si="0"/>
        <v>6.0800931324870861E-4</v>
      </c>
      <c r="H70" s="14"/>
    </row>
    <row r="71" spans="1:8" outlineLevel="1" x14ac:dyDescent="0.25">
      <c r="A71" s="9"/>
      <c r="B71" s="10" t="s">
        <v>184</v>
      </c>
      <c r="C71" s="11" t="s">
        <v>185</v>
      </c>
      <c r="D71" s="11" t="s">
        <v>77</v>
      </c>
      <c r="E71" s="12">
        <v>19</v>
      </c>
      <c r="F71" s="12">
        <v>4002.35</v>
      </c>
      <c r="G71" s="13">
        <f t="shared" ref="G71:G79" si="1">+F71/$F$91</f>
        <v>6.4089177637107419E-4</v>
      </c>
      <c r="H71" s="14"/>
    </row>
    <row r="72" spans="1:8" outlineLevel="1" x14ac:dyDescent="0.25">
      <c r="A72" s="9"/>
      <c r="B72" s="10" t="s">
        <v>186</v>
      </c>
      <c r="C72" s="11" t="s">
        <v>187</v>
      </c>
      <c r="D72" s="11" t="s">
        <v>188</v>
      </c>
      <c r="E72" s="12">
        <v>2</v>
      </c>
      <c r="F72" s="12">
        <v>6340.7</v>
      </c>
      <c r="G72" s="13">
        <f t="shared" si="1"/>
        <v>1.0153291157535124E-3</v>
      </c>
      <c r="H72" s="14"/>
    </row>
    <row r="73" spans="1:8" outlineLevel="1" x14ac:dyDescent="0.25">
      <c r="A73" s="9"/>
      <c r="B73" s="10" t="s">
        <v>189</v>
      </c>
      <c r="C73" s="11" t="s">
        <v>190</v>
      </c>
      <c r="D73" s="11" t="s">
        <v>191</v>
      </c>
      <c r="E73" s="12">
        <v>8</v>
      </c>
      <c r="F73" s="12">
        <v>19682.8</v>
      </c>
      <c r="G73" s="13">
        <f t="shared" si="1"/>
        <v>3.1517844906009166E-3</v>
      </c>
      <c r="H73" s="14"/>
    </row>
    <row r="74" spans="1:8" x14ac:dyDescent="0.25">
      <c r="B74" s="10" t="s">
        <v>192</v>
      </c>
      <c r="C74" s="11" t="s">
        <v>193</v>
      </c>
      <c r="D74" s="11" t="s">
        <v>115</v>
      </c>
      <c r="E74" s="12">
        <v>2</v>
      </c>
      <c r="F74" s="12">
        <v>6156.5</v>
      </c>
      <c r="G74" s="13">
        <f t="shared" si="1"/>
        <v>9.8583337819743862E-4</v>
      </c>
      <c r="H74" s="14"/>
    </row>
    <row r="75" spans="1:8" x14ac:dyDescent="0.25">
      <c r="B75" s="10" t="s">
        <v>194</v>
      </c>
      <c r="C75" s="11" t="s">
        <v>195</v>
      </c>
      <c r="D75" s="11" t="s">
        <v>77</v>
      </c>
      <c r="E75" s="12">
        <v>10</v>
      </c>
      <c r="F75" s="12">
        <v>17332</v>
      </c>
      <c r="G75" s="13">
        <f t="shared" si="1"/>
        <v>2.7753535468071156E-3</v>
      </c>
      <c r="H75" s="14"/>
    </row>
    <row r="76" spans="1:8" x14ac:dyDescent="0.25">
      <c r="B76" s="10" t="s">
        <v>196</v>
      </c>
      <c r="C76" s="11" t="s">
        <v>197</v>
      </c>
      <c r="D76" s="11" t="s">
        <v>198</v>
      </c>
      <c r="E76" s="12">
        <v>1</v>
      </c>
      <c r="F76" s="12">
        <v>10565.35</v>
      </c>
      <c r="G76" s="13">
        <f t="shared" si="1"/>
        <v>1.6918175395660372E-3</v>
      </c>
      <c r="H76" s="14"/>
    </row>
    <row r="77" spans="1:8" x14ac:dyDescent="0.25">
      <c r="B77" s="10" t="s">
        <v>199</v>
      </c>
      <c r="C77" s="11" t="s">
        <v>200</v>
      </c>
      <c r="D77" s="11" t="s">
        <v>201</v>
      </c>
      <c r="E77" s="12">
        <v>8</v>
      </c>
      <c r="F77" s="12">
        <v>7567.2</v>
      </c>
      <c r="G77" s="13">
        <f t="shared" si="1"/>
        <v>1.2117271728247637E-3</v>
      </c>
      <c r="H77" s="14"/>
    </row>
    <row r="78" spans="1:8" x14ac:dyDescent="0.25">
      <c r="A78" s="16" t="s">
        <v>202</v>
      </c>
      <c r="B78" s="10" t="s">
        <v>203</v>
      </c>
      <c r="C78" s="11" t="s">
        <v>204</v>
      </c>
      <c r="D78" s="11" t="s">
        <v>175</v>
      </c>
      <c r="E78" s="12">
        <v>26</v>
      </c>
      <c r="F78" s="12">
        <v>60686.6</v>
      </c>
      <c r="G78" s="13">
        <f t="shared" si="1"/>
        <v>9.7176765839871154E-3</v>
      </c>
      <c r="H78" s="14"/>
    </row>
    <row r="79" spans="1:8" x14ac:dyDescent="0.25">
      <c r="B79" s="17"/>
      <c r="C79" s="17" t="s">
        <v>205</v>
      </c>
      <c r="D79" s="17"/>
      <c r="E79" s="18"/>
      <c r="F79" s="19">
        <f>SUM(F7:F78)</f>
        <v>5303565.9600000028</v>
      </c>
      <c r="G79" s="20">
        <f t="shared" si="1"/>
        <v>0.84925401556724511</v>
      </c>
      <c r="H79" s="21"/>
    </row>
    <row r="81" spans="1:8" x14ac:dyDescent="0.25">
      <c r="B81" s="22"/>
      <c r="C81" s="22" t="s">
        <v>206</v>
      </c>
      <c r="D81" s="22"/>
      <c r="E81" s="22"/>
      <c r="F81" s="22" t="s">
        <v>11</v>
      </c>
      <c r="G81" s="22" t="s">
        <v>12</v>
      </c>
      <c r="H81" s="22" t="s">
        <v>13</v>
      </c>
    </row>
    <row r="82" spans="1:8" x14ac:dyDescent="0.25">
      <c r="A82" s="23" t="s">
        <v>207</v>
      </c>
      <c r="B82" s="24"/>
      <c r="C82" s="17" t="s">
        <v>208</v>
      </c>
      <c r="D82" s="11"/>
      <c r="E82" s="25"/>
      <c r="F82" s="26" t="s">
        <v>209</v>
      </c>
      <c r="G82" s="25">
        <v>0</v>
      </c>
      <c r="H82" s="11"/>
    </row>
    <row r="83" spans="1:8" x14ac:dyDescent="0.25">
      <c r="B83" s="24" t="s">
        <v>210</v>
      </c>
      <c r="C83" s="17" t="s">
        <v>211</v>
      </c>
      <c r="D83" s="17"/>
      <c r="E83" s="18"/>
      <c r="F83" s="12">
        <v>731096.18</v>
      </c>
      <c r="G83" s="20">
        <f>+F83/$F$91</f>
        <v>0.11706960398223711</v>
      </c>
      <c r="H83" s="11"/>
    </row>
    <row r="84" spans="1:8" x14ac:dyDescent="0.25">
      <c r="B84" s="24"/>
      <c r="C84" s="17" t="s">
        <v>212</v>
      </c>
      <c r="D84" s="11"/>
      <c r="E84" s="25"/>
      <c r="F84" s="18" t="s">
        <v>209</v>
      </c>
      <c r="G84" s="25">
        <v>0</v>
      </c>
      <c r="H84" s="11"/>
    </row>
    <row r="85" spans="1:8" x14ac:dyDescent="0.25">
      <c r="B85" s="24"/>
      <c r="C85" s="17" t="s">
        <v>213</v>
      </c>
      <c r="D85" s="11"/>
      <c r="E85" s="25"/>
      <c r="F85" s="18" t="s">
        <v>209</v>
      </c>
      <c r="G85" s="25">
        <v>0</v>
      </c>
      <c r="H85" s="11"/>
    </row>
    <row r="86" spans="1:8" x14ac:dyDescent="0.25">
      <c r="B86" s="24"/>
      <c r="C86" s="17" t="s">
        <v>214</v>
      </c>
      <c r="D86" s="11"/>
      <c r="E86" s="25"/>
      <c r="F86" s="18" t="s">
        <v>209</v>
      </c>
      <c r="G86" s="25">
        <v>0</v>
      </c>
      <c r="H86" s="11"/>
    </row>
    <row r="87" spans="1:8" x14ac:dyDescent="0.25">
      <c r="B87" s="11" t="s">
        <v>207</v>
      </c>
      <c r="C87" s="11" t="s">
        <v>215</v>
      </c>
      <c r="D87" s="11"/>
      <c r="E87" s="25"/>
      <c r="F87" s="12">
        <v>210307.99</v>
      </c>
      <c r="G87" s="20">
        <f>+F87/$F$91</f>
        <v>3.3676380450517844E-2</v>
      </c>
      <c r="H87" s="11"/>
    </row>
    <row r="88" spans="1:8" x14ac:dyDescent="0.25">
      <c r="B88" s="24"/>
      <c r="C88" s="11"/>
      <c r="D88" s="11"/>
      <c r="E88" s="25"/>
      <c r="F88" s="26"/>
      <c r="G88" s="20"/>
      <c r="H88" s="11"/>
    </row>
    <row r="89" spans="1:8" x14ac:dyDescent="0.25">
      <c r="B89" s="24"/>
      <c r="C89" s="11" t="s">
        <v>216</v>
      </c>
      <c r="D89" s="11"/>
      <c r="E89" s="25"/>
      <c r="F89" s="27">
        <f>SUM(F82:F88)</f>
        <v>941404.17</v>
      </c>
      <c r="G89" s="20">
        <f>+F89/$F$91</f>
        <v>0.15074598443275494</v>
      </c>
      <c r="H89" s="11"/>
    </row>
    <row r="90" spans="1:8" x14ac:dyDescent="0.25">
      <c r="B90" s="24"/>
      <c r="C90" s="11"/>
      <c r="D90" s="11"/>
      <c r="E90" s="25"/>
      <c r="F90" s="27"/>
      <c r="G90" s="28"/>
      <c r="H90" s="11"/>
    </row>
    <row r="91" spans="1:8" x14ac:dyDescent="0.25">
      <c r="B91" s="29"/>
      <c r="C91" s="30" t="s">
        <v>217</v>
      </c>
      <c r="D91" s="31"/>
      <c r="E91" s="32"/>
      <c r="F91" s="32">
        <f>+F89+F79</f>
        <v>6244970.1300000027</v>
      </c>
      <c r="G91" s="33">
        <v>1</v>
      </c>
      <c r="H91" s="11"/>
    </row>
    <row r="92" spans="1:8" x14ac:dyDescent="0.25">
      <c r="F92" s="34">
        <v>0</v>
      </c>
    </row>
    <row r="93" spans="1:8" x14ac:dyDescent="0.25">
      <c r="A93" s="35" t="s">
        <v>218</v>
      </c>
      <c r="C93" s="17" t="s">
        <v>219</v>
      </c>
      <c r="D93" s="36">
        <v>6.72</v>
      </c>
      <c r="F93" s="4"/>
    </row>
    <row r="94" spans="1:8" x14ac:dyDescent="0.25">
      <c r="C94" s="17" t="s">
        <v>220</v>
      </c>
      <c r="D94" s="36">
        <v>5.46</v>
      </c>
    </row>
    <row r="95" spans="1:8" x14ac:dyDescent="0.25">
      <c r="C95" s="17" t="s">
        <v>221</v>
      </c>
      <c r="D95" s="36">
        <v>7.4</v>
      </c>
    </row>
    <row r="96" spans="1:8" x14ac:dyDescent="0.25">
      <c r="C96" s="17" t="s">
        <v>222</v>
      </c>
      <c r="D96" s="37">
        <v>12.4198</v>
      </c>
    </row>
    <row r="97" spans="1:8" x14ac:dyDescent="0.25">
      <c r="C97" s="17" t="s">
        <v>223</v>
      </c>
      <c r="D97" s="37">
        <v>12.384600000000001</v>
      </c>
    </row>
    <row r="98" spans="1:8" x14ac:dyDescent="0.25">
      <c r="C98" s="17" t="s">
        <v>224</v>
      </c>
      <c r="D98" s="38">
        <v>79541.949999999983</v>
      </c>
    </row>
    <row r="99" spans="1:8" x14ac:dyDescent="0.25">
      <c r="C99" s="17" t="s">
        <v>225</v>
      </c>
      <c r="D99" s="39">
        <v>0</v>
      </c>
    </row>
    <row r="100" spans="1:8" x14ac:dyDescent="0.25">
      <c r="A100" s="11" t="s">
        <v>226</v>
      </c>
      <c r="C100" s="17" t="s">
        <v>227</v>
      </c>
      <c r="D100" s="39">
        <v>0</v>
      </c>
      <c r="F100" s="34"/>
      <c r="G100" s="40"/>
    </row>
    <row r="101" spans="1:8" x14ac:dyDescent="0.25">
      <c r="A101" s="11" t="s">
        <v>228</v>
      </c>
      <c r="B101" s="41"/>
      <c r="C101" s="9"/>
    </row>
    <row r="102" spans="1:8" x14ac:dyDescent="0.25">
      <c r="F102" s="4"/>
    </row>
    <row r="103" spans="1:8" x14ac:dyDescent="0.25">
      <c r="C103" s="22" t="s">
        <v>229</v>
      </c>
      <c r="D103" s="22"/>
      <c r="E103" s="22"/>
      <c r="F103" s="22"/>
      <c r="G103" s="22"/>
      <c r="H103" s="22"/>
    </row>
    <row r="104" spans="1:8" x14ac:dyDescent="0.25">
      <c r="C104" s="22" t="s">
        <v>230</v>
      </c>
      <c r="D104" s="22"/>
      <c r="E104" s="22"/>
      <c r="F104" s="22" t="s">
        <v>11</v>
      </c>
      <c r="G104" s="22" t="s">
        <v>12</v>
      </c>
      <c r="H104" s="22" t="s">
        <v>13</v>
      </c>
    </row>
    <row r="105" spans="1:8" x14ac:dyDescent="0.25">
      <c r="C105" s="17" t="s">
        <v>231</v>
      </c>
      <c r="D105" s="11"/>
      <c r="E105" s="25"/>
      <c r="F105" s="42">
        <f>SUMIF(Table1345676817[[Industry ]],A100,Table1345676817[Market Value])</f>
        <v>0</v>
      </c>
      <c r="G105" s="43">
        <f>+F105/$F$91</f>
        <v>0</v>
      </c>
      <c r="H105" s="11"/>
    </row>
    <row r="106" spans="1:8" x14ac:dyDescent="0.25">
      <c r="C106" s="11" t="s">
        <v>232</v>
      </c>
      <c r="D106" s="11"/>
      <c r="E106" s="25"/>
      <c r="F106" s="42">
        <f>SUMIF(Table1345676817[[Industry ]],A101,Table1345676817[Market Value])</f>
        <v>0</v>
      </c>
      <c r="G106" s="43">
        <f>+F106/$F$91</f>
        <v>0</v>
      </c>
      <c r="H106" s="11"/>
    </row>
    <row r="107" spans="1:8" x14ac:dyDescent="0.25">
      <c r="C107" s="11" t="s">
        <v>233</v>
      </c>
      <c r="D107" s="11"/>
      <c r="E107" s="25"/>
      <c r="F107" s="42">
        <f>SUMIF($E$119:$E$126,C107,H119:H126)</f>
        <v>0</v>
      </c>
      <c r="G107" s="43">
        <f>+F107/$F$91</f>
        <v>0</v>
      </c>
      <c r="H107" s="11"/>
    </row>
    <row r="108" spans="1:8" x14ac:dyDescent="0.25">
      <c r="C108" s="11" t="s">
        <v>234</v>
      </c>
      <c r="D108" s="11"/>
      <c r="E108" s="25"/>
      <c r="F108" s="42">
        <f t="shared" ref="F108:F116" si="2">SUMIF($E$119:$E$126,C108,H120:H127)</f>
        <v>0</v>
      </c>
      <c r="G108" s="43">
        <f t="shared" ref="G108:G116" si="3">+F108/$F$91</f>
        <v>0</v>
      </c>
      <c r="H108" s="11"/>
    </row>
    <row r="109" spans="1:8" x14ac:dyDescent="0.25">
      <c r="C109" s="11" t="s">
        <v>235</v>
      </c>
      <c r="D109" s="11"/>
      <c r="E109" s="25"/>
      <c r="F109" s="42">
        <f t="shared" si="2"/>
        <v>0</v>
      </c>
      <c r="G109" s="43">
        <f t="shared" si="3"/>
        <v>0</v>
      </c>
      <c r="H109" s="11"/>
    </row>
    <row r="110" spans="1:8" x14ac:dyDescent="0.25">
      <c r="C110" s="11" t="s">
        <v>236</v>
      </c>
      <c r="D110" s="11"/>
      <c r="E110" s="25"/>
      <c r="F110" s="42">
        <f t="shared" si="2"/>
        <v>0</v>
      </c>
      <c r="G110" s="43">
        <f t="shared" si="3"/>
        <v>0</v>
      </c>
      <c r="H110" s="11"/>
    </row>
    <row r="111" spans="1:8" x14ac:dyDescent="0.25">
      <c r="C111" s="11" t="s">
        <v>237</v>
      </c>
      <c r="D111" s="11"/>
      <c r="E111" s="25"/>
      <c r="F111" s="42">
        <f t="shared" si="2"/>
        <v>0</v>
      </c>
      <c r="G111" s="43">
        <f t="shared" si="3"/>
        <v>0</v>
      </c>
      <c r="H111" s="11"/>
    </row>
    <row r="112" spans="1:8" x14ac:dyDescent="0.25">
      <c r="C112" s="11" t="s">
        <v>238</v>
      </c>
      <c r="D112" s="11"/>
      <c r="E112" s="25"/>
      <c r="F112" s="42">
        <f t="shared" si="2"/>
        <v>0</v>
      </c>
      <c r="G112" s="43">
        <f t="shared" si="3"/>
        <v>0</v>
      </c>
      <c r="H112" s="11"/>
    </row>
    <row r="113" spans="3:8" x14ac:dyDescent="0.25">
      <c r="C113" s="11" t="s">
        <v>239</v>
      </c>
      <c r="D113" s="11"/>
      <c r="E113" s="25"/>
      <c r="F113" s="42">
        <f t="shared" si="2"/>
        <v>0</v>
      </c>
      <c r="G113" s="43">
        <f t="shared" si="3"/>
        <v>0</v>
      </c>
      <c r="H113" s="11"/>
    </row>
    <row r="114" spans="3:8" x14ac:dyDescent="0.25">
      <c r="C114" s="11" t="s">
        <v>240</v>
      </c>
      <c r="D114" s="11"/>
      <c r="E114" s="25"/>
      <c r="F114" s="42">
        <f>SUMIF($E$119:$E$126,C114,H126:H133)</f>
        <v>0</v>
      </c>
      <c r="G114" s="43">
        <f t="shared" si="3"/>
        <v>0</v>
      </c>
      <c r="H114" s="11"/>
    </row>
    <row r="115" spans="3:8" x14ac:dyDescent="0.25">
      <c r="C115" s="11" t="s">
        <v>241</v>
      </c>
      <c r="D115" s="11"/>
      <c r="E115" s="25"/>
      <c r="F115" s="42">
        <f t="shared" si="2"/>
        <v>0</v>
      </c>
      <c r="G115" s="43">
        <f t="shared" si="3"/>
        <v>0</v>
      </c>
      <c r="H115" s="11"/>
    </row>
    <row r="116" spans="3:8" x14ac:dyDescent="0.25">
      <c r="C116" s="11" t="s">
        <v>242</v>
      </c>
      <c r="D116" s="11"/>
      <c r="E116" s="25"/>
      <c r="F116" s="42">
        <f t="shared" si="2"/>
        <v>0</v>
      </c>
      <c r="G116" s="43">
        <f t="shared" si="3"/>
        <v>0</v>
      </c>
      <c r="H116" s="11"/>
    </row>
    <row r="119" spans="3:8" x14ac:dyDescent="0.25">
      <c r="E119" s="11" t="s">
        <v>233</v>
      </c>
      <c r="F119" s="11" t="s">
        <v>243</v>
      </c>
      <c r="G119" s="1">
        <f t="shared" ref="G119:G126" si="4">SUMIF($H$7:$H$57,F119,$E$7:$E$57)</f>
        <v>0</v>
      </c>
      <c r="H119" s="1">
        <f t="shared" ref="H119:H126" si="5">SUMIF($H$7:$H$57,F119,$F$7:$F$57)</f>
        <v>0</v>
      </c>
    </row>
    <row r="120" spans="3:8" x14ac:dyDescent="0.25">
      <c r="E120" s="11" t="s">
        <v>233</v>
      </c>
      <c r="F120" s="11" t="s">
        <v>244</v>
      </c>
      <c r="G120" s="1">
        <f t="shared" si="4"/>
        <v>0</v>
      </c>
      <c r="H120" s="1">
        <f t="shared" si="5"/>
        <v>0</v>
      </c>
    </row>
    <row r="121" spans="3:8" x14ac:dyDescent="0.25">
      <c r="E121" s="11" t="s">
        <v>233</v>
      </c>
      <c r="F121" s="11" t="s">
        <v>245</v>
      </c>
      <c r="G121" s="1">
        <f t="shared" si="4"/>
        <v>0</v>
      </c>
      <c r="H121" s="1">
        <f t="shared" si="5"/>
        <v>0</v>
      </c>
    </row>
    <row r="122" spans="3:8" x14ac:dyDescent="0.25">
      <c r="E122" s="11" t="s">
        <v>235</v>
      </c>
      <c r="F122" s="11" t="s">
        <v>246</v>
      </c>
      <c r="G122" s="1">
        <f t="shared" si="4"/>
        <v>0</v>
      </c>
      <c r="H122" s="1">
        <f t="shared" si="5"/>
        <v>0</v>
      </c>
    </row>
    <row r="123" spans="3:8" x14ac:dyDescent="0.25">
      <c r="E123" s="11" t="s">
        <v>236</v>
      </c>
      <c r="F123" s="11" t="s">
        <v>247</v>
      </c>
      <c r="G123" s="1">
        <f t="shared" si="4"/>
        <v>0</v>
      </c>
      <c r="H123" s="1">
        <f t="shared" si="5"/>
        <v>0</v>
      </c>
    </row>
    <row r="124" spans="3:8" x14ac:dyDescent="0.25">
      <c r="E124" s="11" t="s">
        <v>233</v>
      </c>
      <c r="F124" s="11" t="s">
        <v>248</v>
      </c>
      <c r="G124" s="1">
        <f t="shared" si="4"/>
        <v>0</v>
      </c>
      <c r="H124" s="1">
        <f t="shared" si="5"/>
        <v>0</v>
      </c>
    </row>
    <row r="125" spans="3:8" x14ac:dyDescent="0.25">
      <c r="E125" s="11" t="s">
        <v>236</v>
      </c>
      <c r="F125" s="11" t="s">
        <v>249</v>
      </c>
      <c r="G125" s="1">
        <f t="shared" si="4"/>
        <v>0</v>
      </c>
      <c r="H125" s="1">
        <f t="shared" si="5"/>
        <v>0</v>
      </c>
    </row>
    <row r="126" spans="3:8" x14ac:dyDescent="0.25">
      <c r="E126" s="11" t="s">
        <v>233</v>
      </c>
      <c r="F126" s="11" t="s">
        <v>250</v>
      </c>
      <c r="G126" s="1">
        <f t="shared" si="4"/>
        <v>0</v>
      </c>
      <c r="H126" s="1">
        <f t="shared" si="5"/>
        <v>0</v>
      </c>
    </row>
    <row r="127" spans="3:8" x14ac:dyDescent="0.25">
      <c r="G127" s="1" t="s">
        <v>251</v>
      </c>
      <c r="H127" s="1" t="s">
        <v>251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2023-10-05T06:47:28Z</dcterms:created>
  <dcterms:modified xsi:type="dcterms:W3CDTF">2023-10-05T06:47:43Z</dcterms:modified>
</cp:coreProperties>
</file>